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4640" windowHeight="8190"/>
  </bookViews>
  <sheets>
    <sheet name="19.2" sheetId="3" r:id="rId1"/>
  </sheets>
  <calcPr calcId="145621"/>
</workbook>
</file>

<file path=xl/calcChain.xml><?xml version="1.0" encoding="utf-8"?>
<calcChain xmlns="http://schemas.openxmlformats.org/spreadsheetml/2006/main">
  <c r="G29" i="3" l="1"/>
  <c r="G17" i="3"/>
  <c r="E29" i="3"/>
  <c r="E17" i="3"/>
  <c r="C29" i="3"/>
  <c r="C17" i="3"/>
  <c r="H34" i="3"/>
  <c r="H35" i="3" s="1"/>
  <c r="F34" i="3"/>
  <c r="F35" i="3" s="1"/>
  <c r="D34" i="3"/>
  <c r="D35" i="3" s="1"/>
  <c r="E35" i="3" s="1"/>
  <c r="B34" i="3"/>
  <c r="B35" i="3" s="1"/>
  <c r="C35" i="3" s="1"/>
  <c r="H27" i="3"/>
  <c r="H36" i="3" s="1"/>
  <c r="F27" i="3"/>
  <c r="F36" i="3" s="1"/>
  <c r="D27" i="3"/>
  <c r="D36" i="3" s="1"/>
  <c r="B27" i="3"/>
  <c r="B36" i="3" s="1"/>
  <c r="C36" i="3" s="1"/>
  <c r="H22" i="3"/>
  <c r="H23" i="3" s="1"/>
  <c r="F22" i="3"/>
  <c r="F23" i="3" s="1"/>
  <c r="D22" i="3"/>
  <c r="D23" i="3" s="1"/>
  <c r="B22" i="3"/>
  <c r="B23" i="3" s="1"/>
  <c r="C23" i="3" s="1"/>
  <c r="G8" i="3"/>
  <c r="G11" i="3" s="1"/>
  <c r="G13" i="3" s="1"/>
  <c r="G14" i="3" s="1"/>
  <c r="E8" i="3"/>
  <c r="E11" i="3" s="1"/>
  <c r="E13" i="3" s="1"/>
  <c r="C8" i="3"/>
  <c r="C11" i="3" s="1"/>
  <c r="C13" i="3" s="1"/>
  <c r="G36" i="3" l="1"/>
  <c r="G35" i="3"/>
  <c r="G23" i="3"/>
  <c r="E36" i="3"/>
  <c r="E23" i="3"/>
  <c r="C34" i="3"/>
  <c r="C27" i="3"/>
  <c r="C22" i="3"/>
  <c r="E34" i="3"/>
  <c r="E27" i="3"/>
  <c r="E22" i="3"/>
  <c r="G34" i="3"/>
  <c r="G27" i="3"/>
  <c r="G22" i="3"/>
  <c r="E14" i="3"/>
  <c r="E15" i="3" s="1"/>
  <c r="G15" i="3"/>
  <c r="C14" i="3"/>
  <c r="C15" i="3" s="1"/>
</calcChain>
</file>

<file path=xl/sharedStrings.xml><?xml version="1.0" encoding="utf-8"?>
<sst xmlns="http://schemas.openxmlformats.org/spreadsheetml/2006/main" count="38" uniqueCount="34">
  <si>
    <t>Nettoomsætning</t>
  </si>
  <si>
    <t>- Produktionsomkostninger</t>
  </si>
  <si>
    <t>Bruttoresultat</t>
  </si>
  <si>
    <t>- Distributionsomkostninger</t>
  </si>
  <si>
    <t>- Administrationsomkostninger</t>
  </si>
  <si>
    <t>- Finansielle omkostninger</t>
  </si>
  <si>
    <t>Resultat før skat</t>
  </si>
  <si>
    <t>- Skat af årets resultat</t>
  </si>
  <si>
    <t>Reserver</t>
  </si>
  <si>
    <t>Gns.</t>
  </si>
  <si>
    <t>I alt</t>
  </si>
  <si>
    <t>Varelager</t>
  </si>
  <si>
    <t>Likvide beholdninger</t>
  </si>
  <si>
    <t>Aktiekapital</t>
  </si>
  <si>
    <t>Langfristet gæld</t>
  </si>
  <si>
    <t>Kortfristet gæld:</t>
  </si>
  <si>
    <t>Kassekredit</t>
  </si>
  <si>
    <t>Anden kortfristet gæld</t>
  </si>
  <si>
    <t>Gældsforpligtelser i alt</t>
  </si>
  <si>
    <t>Anlægsaktiver</t>
  </si>
  <si>
    <t>Resultat før finansielle omkostninger</t>
  </si>
  <si>
    <t>Resultat</t>
  </si>
  <si>
    <t>Resultatopgørelser og -budget i 1.000 kr.</t>
  </si>
  <si>
    <t>Balancer i 1.000 kr.</t>
  </si>
  <si>
    <t>Aktiver i alt</t>
  </si>
  <si>
    <t>Egenkapital</t>
  </si>
  <si>
    <t>Gældsforpligtelser</t>
  </si>
  <si>
    <t>Passiver i alt</t>
  </si>
  <si>
    <t>Omsætningsaktiver</t>
  </si>
  <si>
    <t>Budget</t>
  </si>
  <si>
    <t>Regnskab</t>
  </si>
  <si>
    <t>Tilgodehavender fra salg</t>
  </si>
  <si>
    <t>Gæld til leverandører</t>
  </si>
  <si>
    <t>Opgave 19.2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</si>
</sst>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1" fillId="0" borderId="4" xfId="0" applyFont="1" applyBorder="1"/>
    <xf numFmtId="3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/>
  </sheetViews>
  <sheetFormatPr defaultRowHeight="15.75" x14ac:dyDescent="0.25"/>
  <cols>
    <col min="1" max="1" width="22.75" customWidth="1"/>
    <col min="2" max="8" width="7.75" customWidth="1"/>
  </cols>
  <sheetData>
    <row r="1" spans="1:8" ht="18.75" x14ac:dyDescent="0.3">
      <c r="A1" s="9" t="s">
        <v>33</v>
      </c>
    </row>
    <row r="3" spans="1:8" x14ac:dyDescent="0.25">
      <c r="A3" s="10" t="s">
        <v>22</v>
      </c>
      <c r="B3" s="11"/>
      <c r="C3" s="11"/>
      <c r="D3" s="11"/>
      <c r="E3" s="11"/>
      <c r="F3" s="11"/>
      <c r="G3" s="11"/>
      <c r="H3" s="12"/>
    </row>
    <row r="4" spans="1:8" ht="32.25" customHeight="1" x14ac:dyDescent="0.25">
      <c r="A4" s="15"/>
      <c r="B4" s="15"/>
      <c r="C4" s="16" t="s">
        <v>30</v>
      </c>
      <c r="D4" s="16"/>
      <c r="E4" s="16"/>
      <c r="F4" s="16"/>
      <c r="G4" s="16" t="s">
        <v>29</v>
      </c>
      <c r="H4" s="16"/>
    </row>
    <row r="5" spans="1:8" ht="29.25" customHeight="1" x14ac:dyDescent="0.25">
      <c r="A5" s="17"/>
      <c r="B5" s="18"/>
      <c r="C5" s="5">
        <v>2009</v>
      </c>
      <c r="D5" s="5"/>
      <c r="E5" s="5">
        <v>2010</v>
      </c>
      <c r="F5" s="5"/>
      <c r="G5" s="5">
        <v>2011</v>
      </c>
      <c r="H5" s="6"/>
    </row>
    <row r="6" spans="1:8" x14ac:dyDescent="0.25">
      <c r="A6" s="13" t="s">
        <v>0</v>
      </c>
      <c r="B6" s="13"/>
      <c r="C6" s="2">
        <v>11540</v>
      </c>
      <c r="D6" s="2"/>
      <c r="E6" s="2">
        <v>16830</v>
      </c>
      <c r="F6" s="2"/>
      <c r="G6" s="2">
        <v>17750</v>
      </c>
      <c r="H6" s="1"/>
    </row>
    <row r="7" spans="1:8" x14ac:dyDescent="0.25">
      <c r="A7" s="14" t="s">
        <v>1</v>
      </c>
      <c r="B7" s="14"/>
      <c r="C7" s="2">
        <v>5540</v>
      </c>
      <c r="D7" s="2"/>
      <c r="E7" s="2">
        <v>9930</v>
      </c>
      <c r="F7" s="2"/>
      <c r="G7" s="2">
        <v>10650</v>
      </c>
      <c r="H7" s="1"/>
    </row>
    <row r="8" spans="1:8" x14ac:dyDescent="0.25">
      <c r="A8" s="13" t="s">
        <v>2</v>
      </c>
      <c r="B8" s="13"/>
      <c r="C8" s="2">
        <f>+C6-C7</f>
        <v>6000</v>
      </c>
      <c r="D8" s="2"/>
      <c r="E8" s="2">
        <f t="shared" ref="E8" si="0">+E6-E7</f>
        <v>6900</v>
      </c>
      <c r="F8" s="2"/>
      <c r="G8" s="2">
        <f t="shared" ref="G8" si="1">+G6-G7</f>
        <v>7100</v>
      </c>
      <c r="H8" s="1"/>
    </row>
    <row r="9" spans="1:8" x14ac:dyDescent="0.25">
      <c r="A9" s="14" t="s">
        <v>3</v>
      </c>
      <c r="B9" s="14"/>
      <c r="C9" s="2">
        <v>1485</v>
      </c>
      <c r="D9" s="2"/>
      <c r="E9" s="2">
        <v>1344</v>
      </c>
      <c r="F9" s="2"/>
      <c r="G9" s="2">
        <v>1436</v>
      </c>
      <c r="H9" s="1"/>
    </row>
    <row r="10" spans="1:8" x14ac:dyDescent="0.25">
      <c r="A10" s="14" t="s">
        <v>4</v>
      </c>
      <c r="B10" s="14"/>
      <c r="C10" s="2">
        <v>3465</v>
      </c>
      <c r="D10" s="2"/>
      <c r="E10" s="2">
        <v>3456</v>
      </c>
      <c r="F10" s="2"/>
      <c r="G10" s="2">
        <v>3694</v>
      </c>
      <c r="H10" s="1"/>
    </row>
    <row r="11" spans="1:8" x14ac:dyDescent="0.25">
      <c r="A11" s="13" t="s">
        <v>20</v>
      </c>
      <c r="B11" s="13"/>
      <c r="C11" s="2">
        <f>+C8-C9-C10</f>
        <v>1050</v>
      </c>
      <c r="D11" s="2"/>
      <c r="E11" s="2">
        <f t="shared" ref="E11" si="2">+E8-E9-E10</f>
        <v>2100</v>
      </c>
      <c r="F11" s="2"/>
      <c r="G11" s="2">
        <f t="shared" ref="G11" si="3">+G8-G9-G10</f>
        <v>1970</v>
      </c>
      <c r="H11" s="1"/>
    </row>
    <row r="12" spans="1:8" x14ac:dyDescent="0.25">
      <c r="A12" s="14" t="s">
        <v>5</v>
      </c>
      <c r="B12" s="14"/>
      <c r="C12" s="2">
        <v>280</v>
      </c>
      <c r="D12" s="2"/>
      <c r="E12" s="2">
        <v>400</v>
      </c>
      <c r="F12" s="2"/>
      <c r="G12" s="2">
        <v>420</v>
      </c>
      <c r="H12" s="1"/>
    </row>
    <row r="13" spans="1:8" x14ac:dyDescent="0.25">
      <c r="A13" s="13" t="s">
        <v>6</v>
      </c>
      <c r="B13" s="13"/>
      <c r="C13" s="2">
        <f>+C11-C12</f>
        <v>770</v>
      </c>
      <c r="D13" s="2"/>
      <c r="E13" s="2">
        <f t="shared" ref="E13" si="4">+E11-E12</f>
        <v>1700</v>
      </c>
      <c r="F13" s="2"/>
      <c r="G13" s="2">
        <f t="shared" ref="G13" si="5">+G11-G12</f>
        <v>1550</v>
      </c>
      <c r="H13" s="1"/>
    </row>
    <row r="14" spans="1:8" x14ac:dyDescent="0.25">
      <c r="A14" s="14" t="s">
        <v>7</v>
      </c>
      <c r="B14" s="14"/>
      <c r="C14" s="2">
        <f>+C13*0.25</f>
        <v>192.5</v>
      </c>
      <c r="D14" s="2"/>
      <c r="E14" s="2">
        <f t="shared" ref="E14:G14" si="6">+E13*0.25</f>
        <v>425</v>
      </c>
      <c r="F14" s="2"/>
      <c r="G14" s="2">
        <f t="shared" si="6"/>
        <v>387.5</v>
      </c>
      <c r="H14" s="1"/>
    </row>
    <row r="15" spans="1:8" x14ac:dyDescent="0.25">
      <c r="A15" s="13" t="s">
        <v>21</v>
      </c>
      <c r="B15" s="13"/>
      <c r="C15" s="2">
        <f>+C13-C14</f>
        <v>577.5</v>
      </c>
      <c r="D15" s="2"/>
      <c r="E15" s="2">
        <f t="shared" ref="E15" si="7">+E13-E14</f>
        <v>1275</v>
      </c>
      <c r="F15" s="2"/>
      <c r="G15" s="2">
        <f t="shared" ref="G15" si="8">+G13-G14</f>
        <v>1162.5</v>
      </c>
      <c r="H15" s="1"/>
    </row>
    <row r="16" spans="1:8" ht="30.75" customHeight="1" x14ac:dyDescent="0.25">
      <c r="A16" s="7" t="s">
        <v>23</v>
      </c>
      <c r="B16" s="8">
        <v>2008</v>
      </c>
      <c r="C16" s="8" t="s">
        <v>9</v>
      </c>
      <c r="D16" s="8">
        <v>2009</v>
      </c>
      <c r="E16" s="8" t="s">
        <v>9</v>
      </c>
      <c r="F16" s="8">
        <v>2010</v>
      </c>
      <c r="G16" s="8" t="s">
        <v>9</v>
      </c>
      <c r="H16" s="8">
        <v>2011</v>
      </c>
    </row>
    <row r="17" spans="1:8" x14ac:dyDescent="0.25">
      <c r="A17" s="3" t="s">
        <v>19</v>
      </c>
      <c r="B17" s="2">
        <v>1800</v>
      </c>
      <c r="C17" s="2">
        <f>+(B17+D17)/2</f>
        <v>1700</v>
      </c>
      <c r="D17" s="2">
        <v>1600</v>
      </c>
      <c r="E17" s="2">
        <f>+(D17+F17)/2</f>
        <v>1660</v>
      </c>
      <c r="F17" s="2">
        <v>1720</v>
      </c>
      <c r="G17" s="2">
        <f>+(F17+H17)/2</f>
        <v>1850</v>
      </c>
      <c r="H17" s="2">
        <v>1980</v>
      </c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1" t="s">
        <v>11</v>
      </c>
      <c r="B19" s="2">
        <v>1200</v>
      </c>
      <c r="C19" s="2"/>
      <c r="D19" s="2">
        <v>1120</v>
      </c>
      <c r="E19" s="2"/>
      <c r="F19" s="2">
        <v>2100</v>
      </c>
      <c r="G19" s="2"/>
      <c r="H19" s="2">
        <v>2600</v>
      </c>
    </row>
    <row r="20" spans="1:8" x14ac:dyDescent="0.25">
      <c r="A20" s="1" t="s">
        <v>31</v>
      </c>
      <c r="B20" s="2">
        <v>2200</v>
      </c>
      <c r="C20" s="2"/>
      <c r="D20" s="2">
        <v>2400</v>
      </c>
      <c r="E20" s="2"/>
      <c r="F20" s="2">
        <v>4230</v>
      </c>
      <c r="G20" s="2"/>
      <c r="H20" s="2">
        <v>4410</v>
      </c>
    </row>
    <row r="21" spans="1:8" x14ac:dyDescent="0.25">
      <c r="A21" s="1" t="s">
        <v>12</v>
      </c>
      <c r="B21" s="2">
        <v>800</v>
      </c>
      <c r="C21" s="2"/>
      <c r="D21" s="2">
        <v>980</v>
      </c>
      <c r="E21" s="2"/>
      <c r="F21" s="2">
        <v>580</v>
      </c>
      <c r="G21" s="2"/>
      <c r="H21" s="2">
        <v>640</v>
      </c>
    </row>
    <row r="22" spans="1:8" x14ac:dyDescent="0.25">
      <c r="A22" s="1" t="s">
        <v>10</v>
      </c>
      <c r="B22" s="2">
        <f>SUM(B19:B21)</f>
        <v>4200</v>
      </c>
      <c r="C22" s="2">
        <f t="shared" ref="C22:C36" si="9">+(B22+D22)/2</f>
        <v>4350</v>
      </c>
      <c r="D22" s="2">
        <f t="shared" ref="D22:H22" si="10">SUM(D19:D21)</f>
        <v>4500</v>
      </c>
      <c r="E22" s="2">
        <f t="shared" ref="E22:E36" si="11">+(D22+F22)/2</f>
        <v>5705</v>
      </c>
      <c r="F22" s="2">
        <f t="shared" si="10"/>
        <v>6910</v>
      </c>
      <c r="G22" s="2">
        <f t="shared" ref="G22:G36" si="12">+(F22+H22)/2</f>
        <v>7280</v>
      </c>
      <c r="H22" s="2">
        <f t="shared" si="10"/>
        <v>7650</v>
      </c>
    </row>
    <row r="23" spans="1:8" x14ac:dyDescent="0.25">
      <c r="A23" s="3" t="s">
        <v>24</v>
      </c>
      <c r="B23" s="2">
        <f>+B17+B22</f>
        <v>6000</v>
      </c>
      <c r="C23" s="2">
        <f t="shared" si="9"/>
        <v>6050</v>
      </c>
      <c r="D23" s="2">
        <f t="shared" ref="D23:H23" si="13">+D17+D22</f>
        <v>6100</v>
      </c>
      <c r="E23" s="2">
        <f t="shared" si="11"/>
        <v>7365</v>
      </c>
      <c r="F23" s="2">
        <f t="shared" si="13"/>
        <v>8630</v>
      </c>
      <c r="G23" s="2">
        <f t="shared" si="12"/>
        <v>9130</v>
      </c>
      <c r="H23" s="2">
        <f t="shared" si="13"/>
        <v>9630</v>
      </c>
    </row>
    <row r="24" spans="1:8" x14ac:dyDescent="0.25">
      <c r="A24" s="3" t="s">
        <v>25</v>
      </c>
      <c r="B24" s="2"/>
      <c r="C24" s="2"/>
      <c r="D24" s="2"/>
      <c r="E24" s="2"/>
      <c r="F24" s="2"/>
      <c r="G24" s="2"/>
      <c r="H24" s="2"/>
    </row>
    <row r="25" spans="1:8" x14ac:dyDescent="0.25">
      <c r="A25" s="1" t="s">
        <v>13</v>
      </c>
      <c r="B25" s="2">
        <v>1000</v>
      </c>
      <c r="C25" s="2"/>
      <c r="D25" s="2">
        <v>1000</v>
      </c>
      <c r="E25" s="2"/>
      <c r="F25" s="2">
        <v>2000</v>
      </c>
      <c r="G25" s="2"/>
      <c r="H25" s="2">
        <v>2000</v>
      </c>
    </row>
    <row r="26" spans="1:8" x14ac:dyDescent="0.25">
      <c r="A26" s="1" t="s">
        <v>8</v>
      </c>
      <c r="B26" s="2">
        <v>196</v>
      </c>
      <c r="C26" s="2"/>
      <c r="D26" s="2">
        <v>835</v>
      </c>
      <c r="E26" s="2"/>
      <c r="F26" s="2">
        <v>1685</v>
      </c>
      <c r="G26" s="2"/>
      <c r="H26" s="2">
        <v>2385</v>
      </c>
    </row>
    <row r="27" spans="1:8" x14ac:dyDescent="0.25">
      <c r="A27" s="1" t="s">
        <v>10</v>
      </c>
      <c r="B27" s="2">
        <f>SUM(B25:B26)</f>
        <v>1196</v>
      </c>
      <c r="C27" s="2">
        <f t="shared" si="9"/>
        <v>1515.5</v>
      </c>
      <c r="D27" s="2">
        <f t="shared" ref="D27:H27" si="14">SUM(D25:D26)</f>
        <v>1835</v>
      </c>
      <c r="E27" s="2">
        <f t="shared" si="11"/>
        <v>2760</v>
      </c>
      <c r="F27" s="2">
        <f t="shared" si="14"/>
        <v>3685</v>
      </c>
      <c r="G27" s="2">
        <f t="shared" si="12"/>
        <v>4035</v>
      </c>
      <c r="H27" s="2">
        <f t="shared" si="14"/>
        <v>4385</v>
      </c>
    </row>
    <row r="28" spans="1:8" x14ac:dyDescent="0.25">
      <c r="A28" s="3" t="s">
        <v>26</v>
      </c>
      <c r="B28" s="2"/>
      <c r="C28" s="2"/>
      <c r="D28" s="2"/>
      <c r="E28" s="2"/>
      <c r="F28" s="2"/>
      <c r="G28" s="2"/>
      <c r="H28" s="2"/>
    </row>
    <row r="29" spans="1:8" x14ac:dyDescent="0.25">
      <c r="A29" s="1" t="s">
        <v>14</v>
      </c>
      <c r="B29" s="2">
        <v>1800</v>
      </c>
      <c r="C29" s="2">
        <f t="shared" si="9"/>
        <v>1650</v>
      </c>
      <c r="D29" s="2">
        <v>1500</v>
      </c>
      <c r="E29" s="2">
        <f t="shared" si="11"/>
        <v>1350</v>
      </c>
      <c r="F29" s="2">
        <v>1200</v>
      </c>
      <c r="G29" s="2">
        <f t="shared" si="12"/>
        <v>1050</v>
      </c>
      <c r="H29" s="2">
        <v>900</v>
      </c>
    </row>
    <row r="30" spans="1:8" x14ac:dyDescent="0.25">
      <c r="A30" s="1" t="s">
        <v>15</v>
      </c>
      <c r="B30" s="2"/>
      <c r="C30" s="2"/>
      <c r="D30" s="2"/>
      <c r="E30" s="2"/>
      <c r="F30" s="2"/>
      <c r="G30" s="2"/>
      <c r="H30" s="2"/>
    </row>
    <row r="31" spans="1:8" x14ac:dyDescent="0.25">
      <c r="A31" s="1" t="s">
        <v>32</v>
      </c>
      <c r="B31" s="2">
        <v>1800</v>
      </c>
      <c r="C31" s="2"/>
      <c r="D31" s="2">
        <v>1959</v>
      </c>
      <c r="E31" s="2"/>
      <c r="F31" s="2">
        <v>2247</v>
      </c>
      <c r="G31" s="2"/>
      <c r="H31" s="2">
        <v>2607</v>
      </c>
    </row>
    <row r="32" spans="1:8" x14ac:dyDescent="0.25">
      <c r="A32" s="1" t="s">
        <v>16</v>
      </c>
      <c r="B32" s="2">
        <v>968</v>
      </c>
      <c r="C32" s="2"/>
      <c r="D32" s="2">
        <v>480</v>
      </c>
      <c r="E32" s="2"/>
      <c r="F32" s="2">
        <v>1124</v>
      </c>
      <c r="G32" s="2"/>
      <c r="H32" s="2">
        <v>1304</v>
      </c>
    </row>
    <row r="33" spans="1:11" x14ac:dyDescent="0.25">
      <c r="A33" s="1" t="s">
        <v>17</v>
      </c>
      <c r="B33" s="2">
        <v>236</v>
      </c>
      <c r="C33" s="2"/>
      <c r="D33" s="2">
        <v>326</v>
      </c>
      <c r="E33" s="2"/>
      <c r="F33" s="2">
        <v>374</v>
      </c>
      <c r="G33" s="2"/>
      <c r="H33" s="2">
        <v>434</v>
      </c>
    </row>
    <row r="34" spans="1:11" x14ac:dyDescent="0.25">
      <c r="A34" s="1" t="s">
        <v>10</v>
      </c>
      <c r="B34" s="2">
        <f>SUM(B31:B33)</f>
        <v>3004</v>
      </c>
      <c r="C34" s="2">
        <f t="shared" si="9"/>
        <v>2884.5</v>
      </c>
      <c r="D34" s="2">
        <f t="shared" ref="D34:H34" si="15">SUM(D31:D33)</f>
        <v>2765</v>
      </c>
      <c r="E34" s="2">
        <f t="shared" si="11"/>
        <v>3255</v>
      </c>
      <c r="F34" s="2">
        <f t="shared" si="15"/>
        <v>3745</v>
      </c>
      <c r="G34" s="2">
        <f t="shared" si="12"/>
        <v>4045</v>
      </c>
      <c r="H34" s="2">
        <f t="shared" si="15"/>
        <v>4345</v>
      </c>
      <c r="K34" s="4"/>
    </row>
    <row r="35" spans="1:11" x14ac:dyDescent="0.25">
      <c r="A35" s="1" t="s">
        <v>18</v>
      </c>
      <c r="B35" s="2">
        <f>+B29+B34</f>
        <v>4804</v>
      </c>
      <c r="C35" s="2">
        <f t="shared" si="9"/>
        <v>4534.5</v>
      </c>
      <c r="D35" s="2">
        <f t="shared" ref="D35:H35" si="16">+D29+D34</f>
        <v>4265</v>
      </c>
      <c r="E35" s="2">
        <f t="shared" si="11"/>
        <v>4605</v>
      </c>
      <c r="F35" s="2">
        <f t="shared" si="16"/>
        <v>4945</v>
      </c>
      <c r="G35" s="2">
        <f t="shared" si="12"/>
        <v>5095</v>
      </c>
      <c r="H35" s="2">
        <f t="shared" si="16"/>
        <v>5245</v>
      </c>
      <c r="K35" s="4"/>
    </row>
    <row r="36" spans="1:11" x14ac:dyDescent="0.25">
      <c r="A36" s="3" t="s">
        <v>27</v>
      </c>
      <c r="B36" s="2">
        <f>+B27+B35</f>
        <v>6000</v>
      </c>
      <c r="C36" s="2">
        <f t="shared" si="9"/>
        <v>6050</v>
      </c>
      <c r="D36" s="2">
        <f t="shared" ref="D36:H36" si="17">+D27+D35</f>
        <v>6100</v>
      </c>
      <c r="E36" s="2">
        <f t="shared" si="11"/>
        <v>7365</v>
      </c>
      <c r="F36" s="2">
        <f t="shared" si="17"/>
        <v>8630</v>
      </c>
      <c r="G36" s="2">
        <f t="shared" si="12"/>
        <v>9130</v>
      </c>
      <c r="H36" s="2">
        <f t="shared" si="17"/>
        <v>9630</v>
      </c>
    </row>
  </sheetData>
  <mergeCells count="15">
    <mergeCell ref="A3:H3"/>
    <mergeCell ref="A13:B13"/>
    <mergeCell ref="A14:B14"/>
    <mergeCell ref="A15:B15"/>
    <mergeCell ref="A10:B10"/>
    <mergeCell ref="A4:B4"/>
    <mergeCell ref="A6:B6"/>
    <mergeCell ref="A7:B7"/>
    <mergeCell ref="A8:B8"/>
    <mergeCell ref="A9:B9"/>
    <mergeCell ref="G4:H4"/>
    <mergeCell ref="A5:B5"/>
    <mergeCell ref="C4:F4"/>
    <mergeCell ref="A11:B11"/>
    <mergeCell ref="A12:B12"/>
  </mergeCells>
  <pageMargins left="0.59055118110236215" right="0.59055118110236215" top="0.59055118110236215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2010-02-20T19:30:26Z</cp:lastPrinted>
  <dcterms:created xsi:type="dcterms:W3CDTF">2010-02-18T11:29:29Z</dcterms:created>
  <dcterms:modified xsi:type="dcterms:W3CDTF">2016-11-01T13:59:47Z</dcterms:modified>
</cp:coreProperties>
</file>